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320" windowHeight="11640"/>
  </bookViews>
  <sheets>
    <sheet name="KAPOSVÁR" sheetId="1" r:id="rId1"/>
    <sheet name="SZEKSZÁRD" sheetId="2" r:id="rId2"/>
    <sheet name="PÉCS" sheetId="3" r:id="rId3"/>
  </sheets>
  <calcPr calcId="144525"/>
</workbook>
</file>

<file path=xl/calcChain.xml><?xml version="1.0" encoding="utf-8"?>
<calcChain xmlns="http://schemas.openxmlformats.org/spreadsheetml/2006/main">
  <c r="G13" i="3" l="1"/>
  <c r="G12" i="3"/>
  <c r="G11" i="3"/>
  <c r="G10" i="3"/>
  <c r="G9" i="3"/>
  <c r="G8" i="3"/>
  <c r="G7" i="3"/>
  <c r="H14" i="2" l="1"/>
  <c r="G14" i="2"/>
  <c r="H13" i="2"/>
  <c r="G13" i="2"/>
  <c r="H12" i="2"/>
  <c r="G12" i="2"/>
  <c r="H11" i="2"/>
  <c r="G11" i="2"/>
</calcChain>
</file>

<file path=xl/sharedStrings.xml><?xml version="1.0" encoding="utf-8"?>
<sst xmlns="http://schemas.openxmlformats.org/spreadsheetml/2006/main" count="244" uniqueCount="131">
  <si>
    <t>Határozott szerződés időtartama</t>
  </si>
  <si>
    <t>kezdete</t>
  </si>
  <si>
    <t>vége</t>
  </si>
  <si>
    <t>Személyes közreműködői szerződés</t>
  </si>
  <si>
    <t>-</t>
  </si>
  <si>
    <t>Fogvatartottak orvosi alapellátása</t>
  </si>
  <si>
    <t>Néb-Sport-Med Kft.</t>
  </si>
  <si>
    <t>Sor-szám</t>
  </si>
  <si>
    <t>Szolgáltatási Szerződés</t>
  </si>
  <si>
    <t>Személyes Közreműködői Szerződés</t>
  </si>
  <si>
    <t>Személyi állomány fogászati ellátása</t>
  </si>
  <si>
    <t>Fel-Zahn Kft.</t>
  </si>
  <si>
    <t>Fogvatartottak fogászati ellátása</t>
  </si>
  <si>
    <t>Teljes ellátás alapú földgáz adásvétel</t>
  </si>
  <si>
    <t>MVM Next Energia-kereskedelmi Zrt.</t>
  </si>
  <si>
    <t>Szállítási szerződés</t>
  </si>
  <si>
    <t>Húsipari termékek, tejtermékek beszerzése</t>
  </si>
  <si>
    <t>Kaffka Kereskedelmi és Szolgáltató Kft.</t>
  </si>
  <si>
    <t>Mirelit termékek, szárazáru beszerzés</t>
  </si>
  <si>
    <t>Halker Élelmiszer KereskedelmiGyártó és Feldolgozó Kft.</t>
  </si>
  <si>
    <t>Sütőipari termékek beszerzése</t>
  </si>
  <si>
    <t>Brunner Sütőipari Kft.</t>
  </si>
  <si>
    <t>Ellátási keretszerződés</t>
  </si>
  <si>
    <t>Lehúzott félsertés és belsőség beszerzése</t>
  </si>
  <si>
    <t>Pálhalmai Agrospeciál Kft.</t>
  </si>
  <si>
    <t>Vállalkozási szerződés</t>
  </si>
  <si>
    <t>Zárkaajtók beépítése</t>
  </si>
  <si>
    <t>Record Építő és Szerelőipari Kft.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</si>
  <si>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</si>
  <si>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</si>
  <si>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</si>
  <si>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</si>
  <si>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</si>
  <si>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</si>
  <si>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</si>
  <si>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</si>
  <si>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</si>
  <si>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</si>
  <si>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</si>
  <si>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</si>
  <si>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Központosított közbeszerzés, keretszerződés</t>
  </si>
  <si>
    <t>Üzemanyag kártyával történő üzemanyag beszerzés.</t>
  </si>
  <si>
    <t>Mol Nyrt.</t>
  </si>
  <si>
    <t>Szállítási keretszerződés</t>
  </si>
  <si>
    <t>Teleki József ev.</t>
  </si>
  <si>
    <t>13.</t>
  </si>
  <si>
    <t>Tisztítószer- és tisztálkodószer beszerzés</t>
  </si>
  <si>
    <t>Mobil jelerősítő berendezés telepítése, üzemeltetése.</t>
  </si>
  <si>
    <t>Magyar Telekom Nyrt.</t>
  </si>
  <si>
    <t>Szerződés dátuma</t>
  </si>
  <si>
    <t>Szerződés típusa</t>
  </si>
  <si>
    <t>Szerződés tárgya</t>
  </si>
  <si>
    <t>Szerződő partner</t>
  </si>
  <si>
    <t>Határozatlan szerződés (X)</t>
  </si>
  <si>
    <t>Megjegyzés</t>
  </si>
  <si>
    <t>Meghosszab-bítható: 2024.12.31.</t>
  </si>
  <si>
    <t>Első alkalommal felülvizsgálható: 2021.12.31.</t>
  </si>
  <si>
    <t>Keretmegálla-podásnak megfelelő ún. egyedi szerződés</t>
  </si>
  <si>
    <t>Teljes ellátás alapú villamosenergia adásvétel</t>
  </si>
  <si>
    <t>Szerződés nettó értékre (Ft)</t>
  </si>
  <si>
    <t>Szerződés bruttó értékre (Ft)</t>
  </si>
  <si>
    <t>KAVÍZ Kaposvári Víz- és Csatornamű Kft.</t>
  </si>
  <si>
    <t>Kaposvári Törvényszék</t>
  </si>
  <si>
    <t>Iktatószám</t>
  </si>
  <si>
    <t>‌30525/9492/2019.ált.</t>
  </si>
  <si>
    <t>‌I/348-262/2012.</t>
  </si>
  <si>
    <t>Távhőszolgáltatás</t>
  </si>
  <si>
    <t>Víz- és csatornaszolgáltatás</t>
  </si>
  <si>
    <t>X</t>
  </si>
  <si>
    <t xml:space="preserve"> -</t>
  </si>
  <si>
    <t xml:space="preserve"> - </t>
  </si>
  <si>
    <t>‌30525/145314-2/2020.ált.</t>
  </si>
  <si>
    <t>‌30525-18/525/2021.gazd.</t>
  </si>
  <si>
    <t>‌30525-18/449/2021.gazd.</t>
  </si>
  <si>
    <t>‌30525-18/50/2022.gazd.</t>
  </si>
  <si>
    <t>‌30525-18/882/2022.gazd.</t>
  </si>
  <si>
    <t>‌30525-18/883/2022.gazd.</t>
  </si>
  <si>
    <t>‌30525-18/1215/2022.gazd.</t>
  </si>
  <si>
    <t>‌30525-18/1234/2022.gazd.</t>
  </si>
  <si>
    <t>‌30525-18/1254/2022.gazd.</t>
  </si>
  <si>
    <t>‌30525-18/1346/2022.gazd.</t>
  </si>
  <si>
    <t>‌30525-18/1348/2022.gazd.</t>
  </si>
  <si>
    <t>‌30525-18/1350/2022.gazd.</t>
  </si>
  <si>
    <t>30525-18/64/2023.gazd.</t>
  </si>
  <si>
    <t>14.</t>
  </si>
  <si>
    <t>15.</t>
  </si>
  <si>
    <t>Somogy Vármegyei Bv. Intézet</t>
  </si>
  <si>
    <t>Baranya Vármegyei Bv. Intézet</t>
  </si>
  <si>
    <t>Tolna Vármegyei Bv. Intézet</t>
  </si>
  <si>
    <t>30531-21/44/2022. szerz.</t>
  </si>
  <si>
    <t>Kenyér/pékáru</t>
  </si>
  <si>
    <t>Zalaco Zrt.</t>
  </si>
  <si>
    <t>30531-21/45/2022. szerz.</t>
  </si>
  <si>
    <t>Szárazáru, tejtermék, felvágott</t>
  </si>
  <si>
    <t>Halker Kft.</t>
  </si>
  <si>
    <t>30531-21/38/2022. szerz.</t>
  </si>
  <si>
    <t>Szerződés</t>
  </si>
  <si>
    <t>Tészta</t>
  </si>
  <si>
    <t>Állampusztai Kft.</t>
  </si>
  <si>
    <t>30531-21/47/2022. szerz.</t>
  </si>
  <si>
    <t>Zöldség-gyümölcs, savanyúság, tisztított zöldség</t>
  </si>
  <si>
    <t>M és Társa Kft.</t>
  </si>
  <si>
    <t>30531-21/25/2022. szerz.</t>
  </si>
  <si>
    <t>Keretmegállapodásnak megfelelő ún. egyedi szerződés</t>
  </si>
  <si>
    <t>MVM Next Zrt.</t>
  </si>
  <si>
    <t>30531-21/37/2022. szerz.</t>
  </si>
  <si>
    <t>Közüzemi szolgáltatási szerződés</t>
  </si>
  <si>
    <t>E.R.Ö.V Zrt.</t>
  </si>
  <si>
    <t>30531-21/13/2021. szerz.</t>
  </si>
  <si>
    <t>Meghosszabbítható: 2024.12.31.</t>
  </si>
  <si>
    <t>Illés Kft.</t>
  </si>
  <si>
    <t>Szárazáru</t>
  </si>
  <si>
    <t>Gasztro-Terni Kft.</t>
  </si>
  <si>
    <t>Zöldség-gyümölcs</t>
  </si>
  <si>
    <t>Felvágott</t>
  </si>
  <si>
    <t>Privát Hús Kft.</t>
  </si>
  <si>
    <t>áram</t>
  </si>
  <si>
    <t>MVM Next Energiakereskedelmi Zrt.</t>
  </si>
  <si>
    <t>gáz</t>
  </si>
  <si>
    <t>víz</t>
  </si>
  <si>
    <t>Tettye Forrásház Zrt.</t>
  </si>
  <si>
    <t>x</t>
  </si>
  <si>
    <t>felvágott, hentesárú</t>
  </si>
  <si>
    <t>fűszért</t>
  </si>
  <si>
    <t>30506-18/26-16/2022. gazd.</t>
  </si>
  <si>
    <t>30506-18/26-54/2022. gazd</t>
  </si>
  <si>
    <t>30506-18/54-22/2022. gazd</t>
  </si>
  <si>
    <t>30506-18/26-19/2022.
 gazd</t>
  </si>
  <si>
    <t>51-1-26/3/2010</t>
  </si>
  <si>
    <t>KM01VE2223 keretmeg.</t>
  </si>
  <si>
    <t>KM01GE2223 keretmeg.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</si>
</sst>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" xfId="0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4" xfId="0" applyFont="1" applyBorder="1"/>
    <xf numFmtId="165" fontId="2" fillId="0" borderId="8" xfId="0" applyNumberFormat="1" applyFont="1" applyBorder="1"/>
    <xf numFmtId="14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Fill="1" applyBorder="1"/>
    <xf numFmtId="165" fontId="2" fillId="0" borderId="1" xfId="0" applyNumberFormat="1" applyFont="1" applyBorder="1"/>
    <xf numFmtId="165" fontId="2" fillId="0" borderId="1" xfId="0" applyNumberFormat="1" applyFont="1" applyFill="1" applyBorder="1"/>
    <xf numFmtId="14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L21"/>
  <sheetViews>
    <sheetView tabSelected="1" topLeftCell="B1" zoomScale="110" zoomScaleNormal="110" workbookViewId="0">
      <selection activeCell="D2" sqref="D2"/>
    </sheetView>
  </sheetViews>
  <sheetFormatPr defaultRowHeight="15" x14ac:dyDescent="0.25"/>
  <cols>
    <col min="2" max="2" width="10.28515625" bestFit="1" customWidth="1"/>
    <col min="3" max="3" width="19.42578125" bestFit="1" customWidth="1"/>
    <col min="4" max="4" width="17.5703125" customWidth="1"/>
    <col min="5" max="5" width="23.7109375" customWidth="1"/>
    <col min="6" max="6" width="18.42578125" customWidth="1"/>
    <col min="7" max="8" width="22" customWidth="1"/>
    <col min="9" max="9" width="15" customWidth="1"/>
    <col min="10" max="10" width="21.7109375" customWidth="1"/>
    <col min="11" max="11" width="20" customWidth="1"/>
    <col min="12" max="12" width="38.85546875" customWidth="1"/>
  </cols>
  <sheetData>
    <row r="2" spans="1:12" x14ac:dyDescent="0.25">
      <c r="B2" t="s">
        <v>86</v>
      </c>
    </row>
    <row r="4" spans="1:12" ht="25.5" customHeight="1" x14ac:dyDescent="0.25">
      <c r="A4" s="32" t="s">
        <v>7</v>
      </c>
      <c r="B4" s="31" t="s">
        <v>49</v>
      </c>
      <c r="C4" s="33" t="s">
        <v>63</v>
      </c>
      <c r="D4" s="31" t="s">
        <v>50</v>
      </c>
      <c r="E4" s="31" t="s">
        <v>51</v>
      </c>
      <c r="F4" s="31" t="s">
        <v>52</v>
      </c>
      <c r="G4" s="31" t="s">
        <v>60</v>
      </c>
      <c r="H4" s="31" t="s">
        <v>59</v>
      </c>
      <c r="I4" s="31" t="s">
        <v>0</v>
      </c>
      <c r="J4" s="31"/>
      <c r="K4" s="31" t="s">
        <v>53</v>
      </c>
      <c r="L4" s="31" t="s">
        <v>54</v>
      </c>
    </row>
    <row r="5" spans="1:12" x14ac:dyDescent="0.25">
      <c r="A5" s="32"/>
      <c r="B5" s="31"/>
      <c r="C5" s="34"/>
      <c r="D5" s="31"/>
      <c r="E5" s="31"/>
      <c r="F5" s="31"/>
      <c r="G5" s="31"/>
      <c r="H5" s="31"/>
      <c r="I5" s="31"/>
      <c r="J5" s="31"/>
      <c r="K5" s="31"/>
      <c r="L5" s="31"/>
    </row>
    <row r="6" spans="1:12" ht="15.75" customHeight="1" x14ac:dyDescent="0.25">
      <c r="A6" s="32"/>
      <c r="B6" s="31"/>
      <c r="C6" s="35"/>
      <c r="D6" s="31"/>
      <c r="E6" s="31"/>
      <c r="F6" s="31"/>
      <c r="G6" s="31"/>
      <c r="H6" s="31"/>
      <c r="I6" s="9" t="s">
        <v>1</v>
      </c>
      <c r="J6" s="9" t="s">
        <v>2</v>
      </c>
      <c r="K6" s="31"/>
      <c r="L6" s="31"/>
    </row>
    <row r="7" spans="1:12" ht="25.5" x14ac:dyDescent="0.25">
      <c r="A7" s="4" t="s">
        <v>28</v>
      </c>
      <c r="B7" s="7">
        <v>43679</v>
      </c>
      <c r="C7" s="1" t="s">
        <v>64</v>
      </c>
      <c r="D7" s="2" t="s">
        <v>8</v>
      </c>
      <c r="E7" s="3" t="s">
        <v>67</v>
      </c>
      <c r="F7" s="2" t="s">
        <v>61</v>
      </c>
      <c r="G7" s="5">
        <v>10922000</v>
      </c>
      <c r="H7" s="5">
        <v>8600000</v>
      </c>
      <c r="I7" s="1" t="s">
        <v>69</v>
      </c>
      <c r="J7" s="1" t="s">
        <v>69</v>
      </c>
      <c r="K7" s="2" t="s">
        <v>68</v>
      </c>
      <c r="L7" s="6"/>
    </row>
    <row r="8" spans="1:12" ht="25.5" x14ac:dyDescent="0.25">
      <c r="A8" s="4" t="s">
        <v>29</v>
      </c>
      <c r="B8" s="7">
        <v>41029</v>
      </c>
      <c r="C8" s="1" t="s">
        <v>65</v>
      </c>
      <c r="D8" s="2" t="s">
        <v>8</v>
      </c>
      <c r="E8" s="3" t="s">
        <v>66</v>
      </c>
      <c r="F8" s="2" t="s">
        <v>62</v>
      </c>
      <c r="G8" s="5">
        <v>14605000</v>
      </c>
      <c r="H8" s="5">
        <v>11500000</v>
      </c>
      <c r="I8" s="1" t="s">
        <v>69</v>
      </c>
      <c r="J8" s="1" t="s">
        <v>69</v>
      </c>
      <c r="K8" s="2" t="s">
        <v>68</v>
      </c>
      <c r="L8" s="6"/>
    </row>
    <row r="9" spans="1:12" ht="25.5" x14ac:dyDescent="0.25">
      <c r="A9" s="4" t="s">
        <v>30</v>
      </c>
      <c r="B9" s="1">
        <v>44175</v>
      </c>
      <c r="C9" s="1" t="s">
        <v>71</v>
      </c>
      <c r="D9" s="2" t="s">
        <v>8</v>
      </c>
      <c r="E9" s="3" t="s">
        <v>47</v>
      </c>
      <c r="F9" s="2" t="s">
        <v>48</v>
      </c>
      <c r="G9" s="5">
        <v>18415000</v>
      </c>
      <c r="H9" s="5">
        <v>14500000</v>
      </c>
      <c r="I9" s="1" t="s">
        <v>70</v>
      </c>
      <c r="J9" s="1" t="s">
        <v>69</v>
      </c>
      <c r="K9" s="2" t="s">
        <v>68</v>
      </c>
      <c r="L9" s="2" t="s">
        <v>4</v>
      </c>
    </row>
    <row r="10" spans="1:12" ht="25.5" x14ac:dyDescent="0.25">
      <c r="A10" s="4" t="s">
        <v>31</v>
      </c>
      <c r="B10" s="1">
        <v>44329</v>
      </c>
      <c r="C10" s="1" t="s">
        <v>72</v>
      </c>
      <c r="D10" s="2" t="s">
        <v>43</v>
      </c>
      <c r="E10" s="3" t="s">
        <v>46</v>
      </c>
      <c r="F10" s="2" t="s">
        <v>44</v>
      </c>
      <c r="G10" s="5">
        <v>12700000</v>
      </c>
      <c r="H10" s="5">
        <v>10000000</v>
      </c>
      <c r="I10" s="1">
        <v>44331</v>
      </c>
      <c r="J10" s="1">
        <v>45060</v>
      </c>
      <c r="K10" s="2" t="s">
        <v>69</v>
      </c>
      <c r="L10" s="2" t="s">
        <v>56</v>
      </c>
    </row>
    <row r="11" spans="1:12" ht="38.25" x14ac:dyDescent="0.25">
      <c r="A11" s="4" t="s">
        <v>32</v>
      </c>
      <c r="B11" s="1">
        <v>44273</v>
      </c>
      <c r="C11" s="1" t="s">
        <v>73</v>
      </c>
      <c r="D11" s="2" t="s">
        <v>40</v>
      </c>
      <c r="E11" s="3" t="s">
        <v>41</v>
      </c>
      <c r="F11" s="2" t="s">
        <v>42</v>
      </c>
      <c r="G11" s="5">
        <v>7446000</v>
      </c>
      <c r="H11" s="5">
        <v>5862992</v>
      </c>
      <c r="I11" s="1">
        <v>44273</v>
      </c>
      <c r="J11" s="1">
        <v>45291</v>
      </c>
      <c r="K11" s="2" t="s">
        <v>69</v>
      </c>
      <c r="L11" s="2" t="s">
        <v>55</v>
      </c>
    </row>
    <row r="12" spans="1:12" ht="38.25" x14ac:dyDescent="0.25">
      <c r="A12" s="4" t="s">
        <v>33</v>
      </c>
      <c r="B12" s="1">
        <v>44558</v>
      </c>
      <c r="C12" s="1" t="s">
        <v>74</v>
      </c>
      <c r="D12" s="2" t="s">
        <v>3</v>
      </c>
      <c r="E12" s="3" t="s">
        <v>5</v>
      </c>
      <c r="F12" s="2" t="s">
        <v>6</v>
      </c>
      <c r="G12" s="5">
        <v>14040000</v>
      </c>
      <c r="H12" s="5">
        <v>14040000</v>
      </c>
      <c r="I12" s="1">
        <v>44562</v>
      </c>
      <c r="J12" s="1">
        <v>45657</v>
      </c>
      <c r="K12" s="2" t="s">
        <v>4</v>
      </c>
      <c r="L12" s="2" t="s">
        <v>4</v>
      </c>
    </row>
    <row r="13" spans="1:12" ht="38.25" x14ac:dyDescent="0.25">
      <c r="A13" s="4" t="s">
        <v>34</v>
      </c>
      <c r="B13" s="1">
        <v>44774</v>
      </c>
      <c r="C13" s="1" t="s">
        <v>75</v>
      </c>
      <c r="D13" s="2" t="s">
        <v>9</v>
      </c>
      <c r="E13" s="3" t="s">
        <v>10</v>
      </c>
      <c r="F13" s="2" t="s">
        <v>11</v>
      </c>
      <c r="G13" s="5">
        <v>6240000</v>
      </c>
      <c r="H13" s="5">
        <v>6240000</v>
      </c>
      <c r="I13" s="1">
        <v>44774</v>
      </c>
      <c r="J13" s="1">
        <v>45869</v>
      </c>
      <c r="K13" s="2" t="s">
        <v>4</v>
      </c>
      <c r="L13" s="2" t="s">
        <v>4</v>
      </c>
    </row>
    <row r="14" spans="1:12" ht="38.25" x14ac:dyDescent="0.25">
      <c r="A14" s="4" t="s">
        <v>35</v>
      </c>
      <c r="B14" s="1">
        <v>44774</v>
      </c>
      <c r="C14" s="1" t="s">
        <v>76</v>
      </c>
      <c r="D14" s="2" t="s">
        <v>9</v>
      </c>
      <c r="E14" s="3" t="s">
        <v>12</v>
      </c>
      <c r="F14" s="2" t="s">
        <v>11</v>
      </c>
      <c r="G14" s="5">
        <v>6240000</v>
      </c>
      <c r="H14" s="5">
        <v>6240000</v>
      </c>
      <c r="I14" s="1">
        <v>44774</v>
      </c>
      <c r="J14" s="1">
        <v>45869</v>
      </c>
      <c r="K14" s="2" t="s">
        <v>4</v>
      </c>
      <c r="L14" s="2" t="s">
        <v>4</v>
      </c>
    </row>
    <row r="15" spans="1:12" ht="38.25" x14ac:dyDescent="0.25">
      <c r="A15" s="4" t="s">
        <v>36</v>
      </c>
      <c r="B15" s="1">
        <v>44834</v>
      </c>
      <c r="C15" s="1" t="s">
        <v>77</v>
      </c>
      <c r="D15" s="2" t="s">
        <v>57</v>
      </c>
      <c r="E15" s="3" t="s">
        <v>13</v>
      </c>
      <c r="F15" s="2" t="s">
        <v>14</v>
      </c>
      <c r="G15" s="5">
        <v>96772095</v>
      </c>
      <c r="H15" s="5">
        <v>76198500</v>
      </c>
      <c r="I15" s="1">
        <v>44835</v>
      </c>
      <c r="J15" s="1">
        <v>45199</v>
      </c>
      <c r="K15" s="2" t="s">
        <v>4</v>
      </c>
      <c r="L15" s="2" t="s">
        <v>4</v>
      </c>
    </row>
    <row r="16" spans="1:12" ht="25.5" x14ac:dyDescent="0.25">
      <c r="A16" s="4" t="s">
        <v>37</v>
      </c>
      <c r="B16" s="1">
        <v>44860</v>
      </c>
      <c r="C16" s="1" t="s">
        <v>78</v>
      </c>
      <c r="D16" s="2" t="s">
        <v>15</v>
      </c>
      <c r="E16" s="3" t="s">
        <v>16</v>
      </c>
      <c r="F16" s="2" t="s">
        <v>17</v>
      </c>
      <c r="G16" s="5">
        <v>8795398</v>
      </c>
      <c r="H16" s="5">
        <v>7012520</v>
      </c>
      <c r="I16" s="1">
        <v>44866</v>
      </c>
      <c r="J16" s="1">
        <v>45046</v>
      </c>
      <c r="K16" s="2" t="s">
        <v>4</v>
      </c>
      <c r="L16" s="2" t="s">
        <v>4</v>
      </c>
    </row>
    <row r="17" spans="1:12" ht="38.25" x14ac:dyDescent="0.25">
      <c r="A17" s="4" t="s">
        <v>38</v>
      </c>
      <c r="B17" s="1">
        <v>44860</v>
      </c>
      <c r="C17" s="1" t="s">
        <v>79</v>
      </c>
      <c r="D17" s="2" t="s">
        <v>15</v>
      </c>
      <c r="E17" s="3" t="s">
        <v>18</v>
      </c>
      <c r="F17" s="2" t="s">
        <v>19</v>
      </c>
      <c r="G17" s="5">
        <v>11116358</v>
      </c>
      <c r="H17" s="5">
        <v>8758263</v>
      </c>
      <c r="I17" s="1">
        <v>44866</v>
      </c>
      <c r="J17" s="1">
        <v>45046</v>
      </c>
      <c r="K17" s="2" t="s">
        <v>4</v>
      </c>
      <c r="L17" s="2" t="s">
        <v>4</v>
      </c>
    </row>
    <row r="18" spans="1:12" ht="25.5" x14ac:dyDescent="0.25">
      <c r="A18" s="4" t="s">
        <v>39</v>
      </c>
      <c r="B18" s="1">
        <v>44860</v>
      </c>
      <c r="C18" s="1" t="s">
        <v>80</v>
      </c>
      <c r="D18" s="2" t="s">
        <v>15</v>
      </c>
      <c r="E18" s="3" t="s">
        <v>20</v>
      </c>
      <c r="F18" s="2" t="s">
        <v>21</v>
      </c>
      <c r="G18" s="5">
        <v>8016315</v>
      </c>
      <c r="H18" s="5">
        <v>6793488</v>
      </c>
      <c r="I18" s="1">
        <v>44866</v>
      </c>
      <c r="J18" s="1">
        <v>45046</v>
      </c>
      <c r="K18" s="2" t="s">
        <v>4</v>
      </c>
      <c r="L18" s="2" t="s">
        <v>4</v>
      </c>
    </row>
    <row r="19" spans="1:12" ht="25.5" x14ac:dyDescent="0.25">
      <c r="A19" s="4" t="s">
        <v>45</v>
      </c>
      <c r="B19" s="1">
        <v>44910</v>
      </c>
      <c r="C19" s="1" t="s">
        <v>81</v>
      </c>
      <c r="D19" s="2" t="s">
        <v>22</v>
      </c>
      <c r="E19" s="3" t="s">
        <v>23</v>
      </c>
      <c r="F19" s="2" t="s">
        <v>24</v>
      </c>
      <c r="G19" s="5">
        <v>7308000</v>
      </c>
      <c r="H19" s="5">
        <v>6960000</v>
      </c>
      <c r="I19" s="1">
        <v>44927</v>
      </c>
      <c r="J19" s="1">
        <v>45291</v>
      </c>
      <c r="K19" s="2" t="s">
        <v>4</v>
      </c>
      <c r="L19" s="2" t="s">
        <v>4</v>
      </c>
    </row>
    <row r="20" spans="1:12" ht="25.5" x14ac:dyDescent="0.25">
      <c r="A20" s="4" t="s">
        <v>84</v>
      </c>
      <c r="B20" s="1">
        <v>44907</v>
      </c>
      <c r="C20" s="1" t="s">
        <v>82</v>
      </c>
      <c r="D20" s="2" t="s">
        <v>25</v>
      </c>
      <c r="E20" s="3" t="s">
        <v>26</v>
      </c>
      <c r="F20" s="2" t="s">
        <v>27</v>
      </c>
      <c r="G20" s="5">
        <v>15743474</v>
      </c>
      <c r="H20" s="5">
        <v>12396436</v>
      </c>
      <c r="I20" s="1">
        <v>44907</v>
      </c>
      <c r="J20" s="1">
        <v>45107</v>
      </c>
      <c r="K20" s="2" t="s">
        <v>4</v>
      </c>
      <c r="L20" s="2" t="s">
        <v>4</v>
      </c>
    </row>
    <row r="21" spans="1:12" ht="38.25" x14ac:dyDescent="0.25">
      <c r="A21" s="4" t="s">
        <v>85</v>
      </c>
      <c r="B21" s="1">
        <v>44925</v>
      </c>
      <c r="C21" s="1" t="s">
        <v>83</v>
      </c>
      <c r="D21" s="2" t="s">
        <v>57</v>
      </c>
      <c r="E21" s="3" t="s">
        <v>58</v>
      </c>
      <c r="F21" s="2" t="s">
        <v>14</v>
      </c>
      <c r="G21" s="5">
        <v>41543549</v>
      </c>
      <c r="H21" s="5">
        <v>3271456</v>
      </c>
      <c r="I21" s="1">
        <v>44927</v>
      </c>
      <c r="J21" s="1">
        <v>45291</v>
      </c>
      <c r="K21" s="2" t="s">
        <v>69</v>
      </c>
      <c r="L21" s="2" t="s">
        <v>69</v>
      </c>
    </row>
  </sheetData>
  <mergeCells count="11">
    <mergeCell ref="K4:K6"/>
    <mergeCell ref="I4:J5"/>
    <mergeCell ref="L4:L6"/>
    <mergeCell ref="A4:A6"/>
    <mergeCell ref="B4:B6"/>
    <mergeCell ref="H4:H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L18"/>
  <sheetViews>
    <sheetView workbookViewId="0">
      <selection activeCell="E25" sqref="E25"/>
    </sheetView>
  </sheetViews>
  <sheetFormatPr defaultRowHeight="15" x14ac:dyDescent="0.25"/>
  <cols>
    <col min="2" max="2" width="10.28515625" bestFit="1" customWidth="1"/>
    <col min="3" max="3" width="19.42578125" bestFit="1" customWidth="1"/>
    <col min="4" max="4" width="44.5703125" customWidth="1"/>
    <col min="5" max="5" width="41.7109375" customWidth="1"/>
    <col min="6" max="6" width="18.42578125" customWidth="1"/>
    <col min="7" max="8" width="22" customWidth="1"/>
    <col min="9" max="9" width="15" customWidth="1"/>
    <col min="10" max="10" width="21.7109375" customWidth="1"/>
    <col min="11" max="11" width="20" customWidth="1"/>
    <col min="12" max="12" width="30" customWidth="1"/>
  </cols>
  <sheetData>
    <row r="2" spans="1:12" x14ac:dyDescent="0.25">
      <c r="B2" t="s">
        <v>88</v>
      </c>
    </row>
    <row r="4" spans="1:12" x14ac:dyDescent="0.25">
      <c r="A4" s="32" t="s">
        <v>7</v>
      </c>
      <c r="B4" s="31" t="s">
        <v>49</v>
      </c>
      <c r="C4" s="33" t="s">
        <v>63</v>
      </c>
      <c r="D4" s="31" t="s">
        <v>50</v>
      </c>
      <c r="E4" s="31" t="s">
        <v>51</v>
      </c>
      <c r="F4" s="31" t="s">
        <v>52</v>
      </c>
      <c r="G4" s="31" t="s">
        <v>60</v>
      </c>
      <c r="H4" s="31" t="s">
        <v>59</v>
      </c>
      <c r="I4" s="31" t="s">
        <v>0</v>
      </c>
      <c r="J4" s="31"/>
      <c r="K4" s="31" t="s">
        <v>53</v>
      </c>
      <c r="L4" s="31" t="s">
        <v>54</v>
      </c>
    </row>
    <row r="5" spans="1:12" x14ac:dyDescent="0.25">
      <c r="A5" s="32"/>
      <c r="B5" s="31"/>
      <c r="C5" s="34"/>
      <c r="D5" s="31"/>
      <c r="E5" s="31"/>
      <c r="F5" s="31"/>
      <c r="G5" s="31"/>
      <c r="H5" s="31"/>
      <c r="I5" s="31"/>
      <c r="J5" s="31"/>
      <c r="K5" s="31"/>
      <c r="L5" s="31"/>
    </row>
    <row r="6" spans="1:12" x14ac:dyDescent="0.25">
      <c r="A6" s="32"/>
      <c r="B6" s="31"/>
      <c r="C6" s="35"/>
      <c r="D6" s="31"/>
      <c r="E6" s="31"/>
      <c r="F6" s="31"/>
      <c r="G6" s="31"/>
      <c r="H6" s="31"/>
      <c r="I6" s="9" t="s">
        <v>1</v>
      </c>
      <c r="J6" s="9" t="s">
        <v>2</v>
      </c>
      <c r="K6" s="31"/>
      <c r="L6" s="31"/>
    </row>
    <row r="7" spans="1:12" x14ac:dyDescent="0.25">
      <c r="A7" s="4" t="s">
        <v>28</v>
      </c>
      <c r="B7" s="1">
        <v>44918</v>
      </c>
      <c r="C7" s="1" t="s">
        <v>89</v>
      </c>
      <c r="D7" s="8" t="s">
        <v>15</v>
      </c>
      <c r="E7" s="3" t="s">
        <v>90</v>
      </c>
      <c r="F7" s="8" t="s">
        <v>91</v>
      </c>
      <c r="G7" s="5"/>
      <c r="H7" s="5">
        <v>5996500</v>
      </c>
      <c r="I7" s="1">
        <v>44927</v>
      </c>
      <c r="J7" s="1">
        <v>45107</v>
      </c>
      <c r="K7" s="8" t="s">
        <v>4</v>
      </c>
      <c r="L7" s="8" t="s">
        <v>4</v>
      </c>
    </row>
    <row r="8" spans="1:12" x14ac:dyDescent="0.25">
      <c r="A8" s="4" t="s">
        <v>29</v>
      </c>
      <c r="B8" s="1">
        <v>44918</v>
      </c>
      <c r="C8" s="1" t="s">
        <v>92</v>
      </c>
      <c r="D8" s="8" t="s">
        <v>15</v>
      </c>
      <c r="E8" s="3" t="s">
        <v>93</v>
      </c>
      <c r="F8" s="8" t="s">
        <v>94</v>
      </c>
      <c r="G8" s="5"/>
      <c r="H8" s="5">
        <v>21277895</v>
      </c>
      <c r="I8" s="1">
        <v>44927</v>
      </c>
      <c r="J8" s="1">
        <v>45107</v>
      </c>
      <c r="K8" s="8" t="s">
        <v>4</v>
      </c>
      <c r="L8" s="8" t="s">
        <v>4</v>
      </c>
    </row>
    <row r="9" spans="1:12" x14ac:dyDescent="0.25">
      <c r="A9" s="4" t="s">
        <v>30</v>
      </c>
      <c r="B9" s="1">
        <v>44910</v>
      </c>
      <c r="C9" s="1" t="s">
        <v>95</v>
      </c>
      <c r="D9" s="8" t="s">
        <v>96</v>
      </c>
      <c r="E9" s="3" t="s">
        <v>97</v>
      </c>
      <c r="F9" s="8" t="s">
        <v>98</v>
      </c>
      <c r="G9" s="5"/>
      <c r="H9" s="5">
        <v>6888000</v>
      </c>
      <c r="I9" s="1">
        <v>44927</v>
      </c>
      <c r="J9" s="1">
        <v>45291</v>
      </c>
      <c r="K9" s="8" t="s">
        <v>4</v>
      </c>
      <c r="L9" s="8" t="s">
        <v>4</v>
      </c>
    </row>
    <row r="10" spans="1:12" x14ac:dyDescent="0.25">
      <c r="A10" s="4" t="s">
        <v>31</v>
      </c>
      <c r="B10" s="1">
        <v>44860</v>
      </c>
      <c r="C10" s="1" t="s">
        <v>99</v>
      </c>
      <c r="D10" s="8" t="s">
        <v>15</v>
      </c>
      <c r="E10" s="3" t="s">
        <v>100</v>
      </c>
      <c r="F10" s="8" t="s">
        <v>101</v>
      </c>
      <c r="G10" s="5"/>
      <c r="H10" s="5">
        <v>6330000</v>
      </c>
      <c r="I10" s="1">
        <v>44927</v>
      </c>
      <c r="J10" s="1">
        <v>45107</v>
      </c>
      <c r="K10" s="8" t="s">
        <v>4</v>
      </c>
      <c r="L10" s="8" t="s">
        <v>4</v>
      </c>
    </row>
    <row r="11" spans="1:12" x14ac:dyDescent="0.25">
      <c r="A11" s="4" t="s">
        <v>32</v>
      </c>
      <c r="B11" s="1">
        <v>44834</v>
      </c>
      <c r="C11" s="1" t="s">
        <v>102</v>
      </c>
      <c r="D11" s="8" t="s">
        <v>103</v>
      </c>
      <c r="E11" s="3" t="s">
        <v>13</v>
      </c>
      <c r="F11" s="8" t="s">
        <v>104</v>
      </c>
      <c r="G11" s="5">
        <f>18199739+4913929</f>
        <v>23113668</v>
      </c>
      <c r="H11" s="5">
        <f>18199739</f>
        <v>18199739</v>
      </c>
      <c r="I11" s="1">
        <v>44835</v>
      </c>
      <c r="J11" s="1">
        <v>45199</v>
      </c>
      <c r="K11" s="8" t="s">
        <v>4</v>
      </c>
      <c r="L11" s="8" t="s">
        <v>4</v>
      </c>
    </row>
    <row r="12" spans="1:12" x14ac:dyDescent="0.25">
      <c r="A12" s="4" t="s">
        <v>33</v>
      </c>
      <c r="B12" s="1">
        <v>44918</v>
      </c>
      <c r="C12" s="1" t="s">
        <v>105</v>
      </c>
      <c r="D12" s="8" t="s">
        <v>57</v>
      </c>
      <c r="E12" s="3" t="s">
        <v>58</v>
      </c>
      <c r="F12" s="8" t="s">
        <v>104</v>
      </c>
      <c r="G12" s="5">
        <f>8506029+2353549</f>
        <v>10859578</v>
      </c>
      <c r="H12" s="5">
        <f>8506029</f>
        <v>8506029</v>
      </c>
      <c r="I12" s="1">
        <v>44927</v>
      </c>
      <c r="J12" s="1">
        <v>45291</v>
      </c>
      <c r="K12" s="8" t="s">
        <v>69</v>
      </c>
      <c r="L12" s="8" t="s">
        <v>69</v>
      </c>
    </row>
    <row r="13" spans="1:12" x14ac:dyDescent="0.25">
      <c r="A13" s="4" t="s">
        <v>34</v>
      </c>
      <c r="B13" s="1">
        <v>41425</v>
      </c>
      <c r="C13" s="1"/>
      <c r="D13" s="8" t="s">
        <v>106</v>
      </c>
      <c r="E13" s="3" t="s">
        <v>67</v>
      </c>
      <c r="F13" s="8" t="s">
        <v>107</v>
      </c>
      <c r="G13" s="5">
        <f>6128460+1654680</f>
        <v>7783140</v>
      </c>
      <c r="H13" s="5">
        <f>6128460+1654680</f>
        <v>7783140</v>
      </c>
      <c r="I13" s="1" t="s">
        <v>4</v>
      </c>
      <c r="J13" s="1" t="s">
        <v>4</v>
      </c>
      <c r="K13" s="8" t="s">
        <v>68</v>
      </c>
      <c r="L13" s="8" t="s">
        <v>4</v>
      </c>
    </row>
    <row r="14" spans="1:12" x14ac:dyDescent="0.25">
      <c r="A14" s="4" t="s">
        <v>35</v>
      </c>
      <c r="B14" s="1">
        <v>44266</v>
      </c>
      <c r="C14" s="1" t="s">
        <v>108</v>
      </c>
      <c r="D14" s="8" t="s">
        <v>40</v>
      </c>
      <c r="E14" s="3" t="s">
        <v>41</v>
      </c>
      <c r="F14" s="8" t="s">
        <v>42</v>
      </c>
      <c r="G14" s="5">
        <f>6292265+1698913</f>
        <v>7991178</v>
      </c>
      <c r="H14" s="5">
        <f>6292265</f>
        <v>6292265</v>
      </c>
      <c r="I14" s="1">
        <v>44266</v>
      </c>
      <c r="J14" s="1">
        <v>45291</v>
      </c>
      <c r="K14" s="8" t="s">
        <v>69</v>
      </c>
      <c r="L14" s="8" t="s">
        <v>109</v>
      </c>
    </row>
    <row r="15" spans="1:12" x14ac:dyDescent="0.25">
      <c r="A15" s="4"/>
      <c r="B15" s="1"/>
      <c r="C15" s="1"/>
      <c r="D15" s="8"/>
      <c r="E15" s="3"/>
      <c r="F15" s="8"/>
      <c r="G15" s="5"/>
      <c r="H15" s="5"/>
      <c r="I15" s="1"/>
      <c r="J15" s="1"/>
      <c r="K15" s="8"/>
      <c r="L15" s="8"/>
    </row>
    <row r="16" spans="1:12" x14ac:dyDescent="0.25">
      <c r="A16" s="4"/>
      <c r="B16" s="1"/>
      <c r="C16" s="1"/>
      <c r="D16" s="8"/>
      <c r="E16" s="3"/>
      <c r="F16" s="8"/>
      <c r="G16" s="5"/>
      <c r="H16" s="5"/>
      <c r="I16" s="1"/>
      <c r="J16" s="1"/>
      <c r="K16" s="8"/>
      <c r="L16" s="8"/>
    </row>
    <row r="17" spans="1:12" x14ac:dyDescent="0.25">
      <c r="A17" s="4"/>
      <c r="B17" s="1"/>
      <c r="C17" s="1"/>
      <c r="D17" s="8"/>
      <c r="E17" s="3"/>
      <c r="F17" s="8"/>
      <c r="G17" s="5"/>
      <c r="H17" s="5"/>
      <c r="I17" s="1"/>
      <c r="J17" s="1"/>
      <c r="K17" s="8"/>
      <c r="L17" s="8"/>
    </row>
    <row r="18" spans="1:12" x14ac:dyDescent="0.25">
      <c r="A18" s="4"/>
      <c r="B18" s="1"/>
      <c r="C18" s="1"/>
      <c r="D18" s="8"/>
      <c r="E18" s="3"/>
      <c r="F18" s="8"/>
      <c r="G18" s="5"/>
      <c r="H18" s="5"/>
      <c r="I18" s="1"/>
      <c r="J18" s="1"/>
      <c r="K18" s="8"/>
      <c r="L18" s="8"/>
    </row>
  </sheetData>
  <mergeCells count="11">
    <mergeCell ref="L4:L6"/>
    <mergeCell ref="F4:F6"/>
    <mergeCell ref="G4:G6"/>
    <mergeCell ref="H4:H6"/>
    <mergeCell ref="I4:J5"/>
    <mergeCell ref="K4:K6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3"/>
  <sheetViews>
    <sheetView topLeftCell="A17" workbookViewId="0">
      <selection activeCell="F26" sqref="F26"/>
    </sheetView>
  </sheetViews>
  <sheetFormatPr defaultRowHeight="12.75" x14ac:dyDescent="0.2"/>
  <cols>
    <col min="1" max="1" width="9.140625" style="27"/>
    <col min="2" max="2" width="10.28515625" style="27" bestFit="1" customWidth="1"/>
    <col min="3" max="3" width="19.42578125" style="27" bestFit="1" customWidth="1"/>
    <col min="4" max="4" width="17.5703125" style="27" customWidth="1"/>
    <col min="5" max="5" width="23.7109375" style="27" customWidth="1"/>
    <col min="6" max="6" width="18.42578125" style="27" customWidth="1"/>
    <col min="7" max="8" width="22" style="27" customWidth="1"/>
    <col min="9" max="9" width="15" style="27" customWidth="1"/>
    <col min="10" max="10" width="21.7109375" style="27" customWidth="1"/>
    <col min="11" max="11" width="20" style="27" customWidth="1"/>
    <col min="12" max="12" width="38.85546875" style="27" customWidth="1"/>
    <col min="13" max="16384" width="9.140625" style="27"/>
  </cols>
  <sheetData>
    <row r="2" spans="1:12" x14ac:dyDescent="0.2">
      <c r="A2" s="27" t="s">
        <v>87</v>
      </c>
    </row>
    <row r="4" spans="1:12" x14ac:dyDescent="0.2">
      <c r="A4" s="31" t="s">
        <v>7</v>
      </c>
      <c r="B4" s="31" t="s">
        <v>49</v>
      </c>
      <c r="C4" s="33" t="s">
        <v>63</v>
      </c>
      <c r="D4" s="31" t="s">
        <v>50</v>
      </c>
      <c r="E4" s="31" t="s">
        <v>51</v>
      </c>
      <c r="F4" s="31" t="s">
        <v>52</v>
      </c>
      <c r="G4" s="31" t="s">
        <v>60</v>
      </c>
      <c r="H4" s="31" t="s">
        <v>59</v>
      </c>
      <c r="I4" s="31" t="s">
        <v>0</v>
      </c>
      <c r="J4" s="31"/>
      <c r="K4" s="31" t="s">
        <v>53</v>
      </c>
      <c r="L4" s="31" t="s">
        <v>54</v>
      </c>
    </row>
    <row r="5" spans="1:12" x14ac:dyDescent="0.2">
      <c r="A5" s="31"/>
      <c r="B5" s="31"/>
      <c r="C5" s="34"/>
      <c r="D5" s="31"/>
      <c r="E5" s="31"/>
      <c r="F5" s="31"/>
      <c r="G5" s="31"/>
      <c r="H5" s="31"/>
      <c r="I5" s="31"/>
      <c r="J5" s="31"/>
      <c r="K5" s="31"/>
      <c r="L5" s="31"/>
    </row>
    <row r="6" spans="1:12" x14ac:dyDescent="0.2">
      <c r="A6" s="31"/>
      <c r="B6" s="31"/>
      <c r="C6" s="35"/>
      <c r="D6" s="31"/>
      <c r="E6" s="31"/>
      <c r="F6" s="31"/>
      <c r="G6" s="31"/>
      <c r="H6" s="31"/>
      <c r="I6" s="22" t="s">
        <v>1</v>
      </c>
      <c r="J6" s="22" t="s">
        <v>2</v>
      </c>
      <c r="K6" s="31"/>
      <c r="L6" s="31"/>
    </row>
    <row r="7" spans="1:12" ht="25.5" x14ac:dyDescent="0.2">
      <c r="A7" s="26" t="s">
        <v>28</v>
      </c>
      <c r="B7" s="28">
        <v>44651</v>
      </c>
      <c r="C7" s="1" t="s">
        <v>124</v>
      </c>
      <c r="D7" s="23" t="s">
        <v>90</v>
      </c>
      <c r="E7" s="10" t="s">
        <v>90</v>
      </c>
      <c r="F7" s="11" t="s">
        <v>110</v>
      </c>
      <c r="G7" s="12">
        <f>H7*1.27</f>
        <v>31785882.580000002</v>
      </c>
      <c r="H7" s="12">
        <v>25028254</v>
      </c>
      <c r="I7" s="1">
        <v>44652</v>
      </c>
      <c r="J7" s="1">
        <v>45016</v>
      </c>
      <c r="K7" s="8"/>
      <c r="L7" s="11"/>
    </row>
    <row r="8" spans="1:12" ht="25.5" x14ac:dyDescent="0.2">
      <c r="A8" s="26" t="s">
        <v>29</v>
      </c>
      <c r="B8" s="28">
        <v>44651</v>
      </c>
      <c r="C8" s="1" t="s">
        <v>125</v>
      </c>
      <c r="D8" s="24" t="s">
        <v>123</v>
      </c>
      <c r="E8" s="10" t="s">
        <v>111</v>
      </c>
      <c r="F8" s="11" t="s">
        <v>112</v>
      </c>
      <c r="G8" s="12">
        <f t="shared" ref="G8:G13" si="0">H8*1.27</f>
        <v>13284728.32</v>
      </c>
      <c r="H8" s="12">
        <v>10460416</v>
      </c>
      <c r="I8" s="1">
        <v>44652</v>
      </c>
      <c r="J8" s="1">
        <v>45016</v>
      </c>
      <c r="K8" s="8"/>
      <c r="L8" s="11"/>
    </row>
    <row r="9" spans="1:12" ht="25.5" x14ac:dyDescent="0.2">
      <c r="A9" s="26" t="s">
        <v>30</v>
      </c>
      <c r="B9" s="28">
        <v>44651</v>
      </c>
      <c r="C9" s="1" t="s">
        <v>126</v>
      </c>
      <c r="D9" s="23" t="s">
        <v>113</v>
      </c>
      <c r="E9" s="10" t="s">
        <v>113</v>
      </c>
      <c r="F9" s="11" t="s">
        <v>101</v>
      </c>
      <c r="G9" s="12">
        <f t="shared" si="0"/>
        <v>10090467.5</v>
      </c>
      <c r="H9" s="12">
        <v>7945250</v>
      </c>
      <c r="I9" s="1">
        <v>44652</v>
      </c>
      <c r="J9" s="1">
        <v>45016</v>
      </c>
      <c r="K9" s="8"/>
      <c r="L9" s="8"/>
    </row>
    <row r="10" spans="1:12" ht="25.5" x14ac:dyDescent="0.2">
      <c r="A10" s="26" t="s">
        <v>31</v>
      </c>
      <c r="B10" s="28">
        <v>44651</v>
      </c>
      <c r="C10" s="30" t="s">
        <v>127</v>
      </c>
      <c r="D10" s="29" t="s">
        <v>122</v>
      </c>
      <c r="E10" s="13" t="s">
        <v>114</v>
      </c>
      <c r="F10" s="14" t="s">
        <v>115</v>
      </c>
      <c r="G10" s="15">
        <f t="shared" si="0"/>
        <v>10733532</v>
      </c>
      <c r="H10" s="15">
        <v>8451600</v>
      </c>
      <c r="I10" s="16">
        <v>44652</v>
      </c>
      <c r="J10" s="16">
        <v>45016</v>
      </c>
      <c r="K10" s="11"/>
      <c r="L10" s="11"/>
    </row>
    <row r="11" spans="1:12" x14ac:dyDescent="0.2">
      <c r="A11" s="26" t="s">
        <v>32</v>
      </c>
      <c r="B11" s="28">
        <v>44909</v>
      </c>
      <c r="C11" s="11" t="s">
        <v>129</v>
      </c>
      <c r="D11" s="25" t="s">
        <v>116</v>
      </c>
      <c r="E11" s="17" t="s">
        <v>116</v>
      </c>
      <c r="F11" s="11" t="s">
        <v>117</v>
      </c>
      <c r="G11" s="18">
        <f t="shared" si="0"/>
        <v>20632497.469999999</v>
      </c>
      <c r="H11" s="19">
        <v>16246061</v>
      </c>
      <c r="I11" s="20">
        <v>44927</v>
      </c>
      <c r="J11" s="20">
        <v>45291</v>
      </c>
      <c r="K11" s="11"/>
      <c r="L11" s="11"/>
    </row>
    <row r="12" spans="1:12" x14ac:dyDescent="0.2">
      <c r="A12" s="26" t="s">
        <v>33</v>
      </c>
      <c r="B12" s="28">
        <v>44909</v>
      </c>
      <c r="C12" s="11" t="s">
        <v>130</v>
      </c>
      <c r="D12" s="25" t="s">
        <v>118</v>
      </c>
      <c r="E12" s="17" t="s">
        <v>118</v>
      </c>
      <c r="F12" s="11" t="s">
        <v>117</v>
      </c>
      <c r="G12" s="18">
        <f t="shared" si="0"/>
        <v>16682184.060000001</v>
      </c>
      <c r="H12" s="19">
        <v>13135578</v>
      </c>
      <c r="I12" s="20">
        <v>44835</v>
      </c>
      <c r="J12" s="20">
        <v>45199</v>
      </c>
      <c r="K12" s="11"/>
      <c r="L12" s="11"/>
    </row>
    <row r="13" spans="1:12" x14ac:dyDescent="0.2">
      <c r="A13" s="26" t="s">
        <v>34</v>
      </c>
      <c r="B13" s="28">
        <v>40184</v>
      </c>
      <c r="C13" s="11" t="s">
        <v>128</v>
      </c>
      <c r="D13" s="25" t="s">
        <v>119</v>
      </c>
      <c r="E13" s="17" t="s">
        <v>119</v>
      </c>
      <c r="F13" s="11" t="s">
        <v>120</v>
      </c>
      <c r="G13" s="18">
        <f t="shared" si="0"/>
        <v>14714048.550000001</v>
      </c>
      <c r="H13" s="21">
        <v>11585865</v>
      </c>
      <c r="I13" s="20">
        <v>40184</v>
      </c>
      <c r="J13" s="11"/>
      <c r="K13" s="11" t="s">
        <v>121</v>
      </c>
      <c r="L13" s="11"/>
    </row>
  </sheetData>
  <mergeCells count="11">
    <mergeCell ref="G4:G6"/>
    <mergeCell ref="H4:H6"/>
    <mergeCell ref="I4:J5"/>
    <mergeCell ref="K4:K6"/>
    <mergeCell ref="L4:L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KAPOSVÁR</vt:lpstr>
      <vt:lpstr>SZEKSZÁRD</vt:lpstr>
      <vt:lpstr>PÉCS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bizderi.andrea</dc:creator>
  <cp:lastModifiedBy>komoroczi.bernadett</cp:lastModifiedBy>
  <dcterms:created xsi:type="dcterms:W3CDTF">2023-03-10T04:42:14Z</dcterms:created>
  <dcterms:modified xsi:type="dcterms:W3CDTF">2023-03-22T14:15:11Z</dcterms:modified>
</cp:coreProperties>
</file>