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020" windowHeight="8580"/>
  </bookViews>
  <sheets>
    <sheet name="2024. év " sheetId="1" r:id="rId1"/>
    <sheet name="Munka2" sheetId="2" r:id="rId2"/>
    <sheet name="Munka3" sheetId="3" r:id="rId3"/>
    <sheet name="Munka4" sheetId="4" r:id="rId4"/>
  </sheets>
  <calcPr calcId="144525" iterateDelta="0"/>
</workbook>
</file>

<file path=xl/calcChain.xml><?xml version="1.0" encoding="utf-8"?>
<calcChain xmlns="http://schemas.openxmlformats.org/spreadsheetml/2006/main">
  <c r="G12" i="1" l="1"/>
  <c r="G11" i="1"/>
  <c r="F13" i="1" l="1"/>
  <c r="E12" i="1"/>
  <c r="D12" i="1"/>
  <c r="C12" i="1"/>
  <c r="B12" i="1"/>
  <c r="F12" i="1"/>
  <c r="C11" i="1"/>
  <c r="D10" i="1"/>
  <c r="E10" i="1" s="1"/>
  <c r="C9" i="1"/>
  <c r="E7" i="1"/>
  <c r="D7" i="1"/>
  <c r="C7" i="1"/>
  <c r="B7" i="1"/>
  <c r="C4" i="1"/>
  <c r="D4" i="1" s="1"/>
  <c r="E4" i="1" l="1"/>
  <c r="D9" i="1"/>
  <c r="E9" i="1" s="1"/>
  <c r="F9" i="1" s="1"/>
  <c r="F14" i="1"/>
  <c r="F4" i="1"/>
  <c r="F7" i="1" l="1"/>
  <c r="F6" i="1" l="1"/>
  <c r="F3" i="1" l="1"/>
  <c r="F10" i="1" l="1"/>
  <c r="F11" i="1"/>
  <c r="F15" i="1" l="1"/>
</calcChain>
</file>

<file path=xl/sharedStrings.xml><?xml version="1.0" encoding="utf-8"?>
<sst xmlns="http://schemas.openxmlformats.org/spreadsheetml/2006/main" count="22" uniqueCount="22">
  <si>
    <t>Megnevezés</t>
  </si>
  <si>
    <t>Állománytábla szerinti létszám</t>
  </si>
  <si>
    <t>Személyi juttatások kiemelt költségvetés előirányzat teljesítése (eFt) bruttó</t>
  </si>
  <si>
    <t>Vezetők (osztályvezető és ennél magasabb beosztás)</t>
  </si>
  <si>
    <t>Vezetők illetménye összesítve (eFt) bruttó</t>
  </si>
  <si>
    <t xml:space="preserve">Vezetők költségtérítése [reprezentáció, ruházati illetmény, munkába járás külföldi kiküldetés napidíja, belföldi napidíj,) </t>
  </si>
  <si>
    <t>Egyéb alkalmazottaknak nyújtott juttatások (eFt) bruttó</t>
  </si>
  <si>
    <t>jutalom (jubileumi+BM jutalom)</t>
  </si>
  <si>
    <t>Béren kívüli juttatás</t>
  </si>
  <si>
    <t>Ruházati költségtérítés</t>
  </si>
  <si>
    <t>Közlekedési költségtérítése</t>
  </si>
  <si>
    <t>Egyéb költségtérítés</t>
  </si>
  <si>
    <t>Albérleti hozzájárulás</t>
  </si>
  <si>
    <t>Szociális segélyek (szociális segély, születési segély, beiskolázási segély, temetési segély, üdülési támogatás)</t>
  </si>
  <si>
    <t>Kovács Gabriella c.bv.őrgy.</t>
  </si>
  <si>
    <t>főelőadó</t>
  </si>
  <si>
    <t>2024. I. n.év</t>
  </si>
  <si>
    <t>2024. II. n.év</t>
  </si>
  <si>
    <t>2024. III. n.év</t>
  </si>
  <si>
    <t>2024. IV. n.év</t>
  </si>
  <si>
    <t>2024. év összesen:</t>
  </si>
  <si>
    <t>Kalocsa, 2025.01.20.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</si>
</sst>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0" fontId="4" fillId="0" borderId="0" xfId="0" applyFont="1"/>
    <xf numFmtId="3" fontId="3" fillId="2" borderId="7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5" fillId="0" borderId="0" xfId="0" applyNumberFormat="1" applyFont="1"/>
    <xf numFmtId="0" fontId="5" fillId="2" borderId="7" xfId="0" applyFont="1" applyFill="1" applyBorder="1"/>
    <xf numFmtId="0" fontId="5" fillId="2" borderId="2" xfId="0" applyFont="1" applyFill="1" applyBorder="1"/>
    <xf numFmtId="3" fontId="4" fillId="0" borderId="0" xfId="0" applyNumberFormat="1" applyFont="1"/>
    <xf numFmtId="0" fontId="6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" fontId="7" fillId="0" borderId="8" xfId="0" applyNumberFormat="1" applyFont="1" applyBorder="1" applyAlignment="1">
      <alignment horizontal="center"/>
    </xf>
    <xf numFmtId="3" fontId="7" fillId="0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0" fontId="6" fillId="2" borderId="2" xfId="0" applyFont="1" applyFill="1" applyBorder="1"/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3" fontId="6" fillId="3" borderId="7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3" sqref="B3:F3"/>
    </sheetView>
  </sheetViews>
  <sheetFormatPr defaultRowHeight="15.75" x14ac:dyDescent="0.25"/>
  <cols>
    <col min="1" max="1" width="53.7109375" style="1" customWidth="1"/>
    <col min="2" max="2" width="18.28515625" style="1" customWidth="1"/>
    <col min="3" max="3" width="19.42578125" style="1" customWidth="1"/>
    <col min="4" max="4" width="19" style="1" customWidth="1"/>
    <col min="5" max="5" width="18.85546875" style="1" customWidth="1"/>
    <col min="6" max="6" width="19.7109375" style="2" customWidth="1"/>
    <col min="7" max="7" width="19.28515625" style="1" customWidth="1"/>
    <col min="8" max="8" width="14.28515625" style="1" customWidth="1"/>
    <col min="9" max="9" width="14.140625" customWidth="1"/>
    <col min="10" max="10" width="12" customWidth="1"/>
    <col min="11" max="11" width="11.5703125" customWidth="1"/>
  </cols>
  <sheetData>
    <row r="1" spans="1:11" x14ac:dyDescent="0.25">
      <c r="A1" s="15"/>
      <c r="B1" s="16" t="s">
        <v>16</v>
      </c>
      <c r="C1" s="16" t="s">
        <v>17</v>
      </c>
      <c r="D1" s="16" t="s">
        <v>18</v>
      </c>
      <c r="E1" s="16" t="s">
        <v>19</v>
      </c>
      <c r="F1" s="17" t="s">
        <v>20</v>
      </c>
      <c r="G1" s="3"/>
      <c r="H1" s="3"/>
      <c r="I1" s="4"/>
      <c r="J1" s="4"/>
      <c r="K1" s="4"/>
    </row>
    <row r="2" spans="1:11" x14ac:dyDescent="0.25">
      <c r="A2" s="21" t="s">
        <v>0</v>
      </c>
      <c r="B2" s="5"/>
      <c r="C2" s="5"/>
      <c r="D2" s="5"/>
      <c r="E2" s="5"/>
      <c r="F2" s="6"/>
      <c r="G2" s="3"/>
      <c r="H2" s="3"/>
      <c r="I2" s="4"/>
      <c r="J2" s="4"/>
      <c r="K2" s="4"/>
    </row>
    <row r="3" spans="1:11" ht="30" customHeight="1" x14ac:dyDescent="0.25">
      <c r="A3" s="11" t="s">
        <v>1</v>
      </c>
      <c r="B3" s="32">
        <v>147</v>
      </c>
      <c r="C3" s="32">
        <v>147</v>
      </c>
      <c r="D3" s="32">
        <v>147</v>
      </c>
      <c r="E3" s="33">
        <v>147</v>
      </c>
      <c r="F3" s="34">
        <f>(B3+C3+D3+E3)/4</f>
        <v>147</v>
      </c>
      <c r="G3" s="20"/>
      <c r="H3" s="3"/>
      <c r="I3" s="4"/>
      <c r="J3" s="4"/>
      <c r="K3" s="4"/>
    </row>
    <row r="4" spans="1:11" ht="30" customHeight="1" x14ac:dyDescent="0.25">
      <c r="A4" s="11" t="s">
        <v>2</v>
      </c>
      <c r="B4" s="12">
        <v>300807981</v>
      </c>
      <c r="C4" s="12">
        <f>664039176-B4</f>
        <v>363231195</v>
      </c>
      <c r="D4" s="12">
        <f>977016186-B4-C4</f>
        <v>312977010</v>
      </c>
      <c r="E4" s="13">
        <f>1296967878-B4-C4-D4</f>
        <v>319951692</v>
      </c>
      <c r="F4" s="14">
        <f>SUM(B4:E4)</f>
        <v>1296967878</v>
      </c>
      <c r="G4" s="7"/>
      <c r="H4" s="7"/>
      <c r="I4" s="4"/>
      <c r="J4" s="4"/>
      <c r="K4" s="4"/>
    </row>
    <row r="5" spans="1:11" ht="30" customHeight="1" x14ac:dyDescent="0.25">
      <c r="A5" s="30" t="s">
        <v>3</v>
      </c>
      <c r="B5" s="31"/>
      <c r="C5" s="18"/>
      <c r="D5" s="18"/>
      <c r="E5" s="18"/>
      <c r="F5" s="19"/>
      <c r="G5" s="7"/>
      <c r="H5" s="7"/>
      <c r="I5" s="4"/>
      <c r="J5" s="4"/>
      <c r="K5" s="4"/>
    </row>
    <row r="6" spans="1:11" ht="30" customHeight="1" x14ac:dyDescent="0.25">
      <c r="A6" s="11" t="s">
        <v>4</v>
      </c>
      <c r="B6" s="12">
        <v>15469200</v>
      </c>
      <c r="C6" s="12">
        <v>15299700</v>
      </c>
      <c r="D6" s="12">
        <v>15299700</v>
      </c>
      <c r="E6" s="13">
        <v>14319950</v>
      </c>
      <c r="F6" s="14">
        <f>B6+C6+D6+E6</f>
        <v>60388550</v>
      </c>
      <c r="G6" s="7"/>
      <c r="H6" s="7"/>
      <c r="I6" s="4"/>
      <c r="J6" s="4"/>
      <c r="K6" s="4"/>
    </row>
    <row r="7" spans="1:11" ht="30" customHeight="1" x14ac:dyDescent="0.25">
      <c r="A7" s="11" t="s">
        <v>5</v>
      </c>
      <c r="B7" s="12">
        <f>30000+16254</f>
        <v>46254</v>
      </c>
      <c r="C7" s="12">
        <f>30000+291590+24381</f>
        <v>345971</v>
      </c>
      <c r="D7" s="12">
        <f>30000+16254</f>
        <v>46254</v>
      </c>
      <c r="E7" s="12">
        <f>30000+24381</f>
        <v>54381</v>
      </c>
      <c r="F7" s="14">
        <f>B7+C7+D7+E7</f>
        <v>492860</v>
      </c>
      <c r="G7" s="7"/>
      <c r="H7" s="7"/>
      <c r="I7" s="4"/>
      <c r="J7" s="4"/>
      <c r="K7" s="4"/>
    </row>
    <row r="8" spans="1:11" ht="30" customHeight="1" x14ac:dyDescent="0.25">
      <c r="A8" s="30" t="s">
        <v>6</v>
      </c>
      <c r="B8" s="31"/>
      <c r="C8" s="8"/>
      <c r="D8" s="8"/>
      <c r="E8" s="8"/>
      <c r="F8" s="9"/>
      <c r="G8" s="7"/>
      <c r="H8" s="7"/>
      <c r="I8" s="4"/>
      <c r="J8" s="4"/>
      <c r="K8" s="4"/>
    </row>
    <row r="9" spans="1:11" ht="30" customHeight="1" x14ac:dyDescent="0.25">
      <c r="A9" s="22" t="s">
        <v>7</v>
      </c>
      <c r="B9" s="12">
        <v>3439191</v>
      </c>
      <c r="C9" s="12">
        <f>12811443-B9</f>
        <v>9372252</v>
      </c>
      <c r="D9" s="12">
        <f>15013874-B9-C9</f>
        <v>2202431</v>
      </c>
      <c r="E9" s="13">
        <f>18609804-B9-C9-D9</f>
        <v>3595930</v>
      </c>
      <c r="F9" s="14">
        <f>SUM(B9:E9)</f>
        <v>18609804</v>
      </c>
      <c r="G9" s="7"/>
      <c r="H9" s="7"/>
      <c r="I9" s="4"/>
      <c r="J9" s="4"/>
      <c r="K9" s="4"/>
    </row>
    <row r="10" spans="1:11" ht="30" customHeight="1" x14ac:dyDescent="0.25">
      <c r="A10" s="22" t="s">
        <v>8</v>
      </c>
      <c r="B10" s="12">
        <v>0</v>
      </c>
      <c r="C10" s="12">
        <v>22020147</v>
      </c>
      <c r="D10" s="12">
        <f>22172548-B10-C10</f>
        <v>152401</v>
      </c>
      <c r="E10" s="13">
        <f>22196028-B10-C10-D10</f>
        <v>23480</v>
      </c>
      <c r="F10" s="14">
        <f t="shared" ref="F10:F15" si="0">SUM(B10:E10)</f>
        <v>22196028</v>
      </c>
      <c r="G10" s="7"/>
      <c r="H10" s="7"/>
      <c r="I10" s="10"/>
      <c r="J10" s="4"/>
      <c r="K10" s="4"/>
    </row>
    <row r="11" spans="1:11" ht="30" customHeight="1" x14ac:dyDescent="0.25">
      <c r="A11" s="22" t="s">
        <v>9</v>
      </c>
      <c r="B11" s="12">
        <v>120144</v>
      </c>
      <c r="C11" s="12">
        <f>7346265-291590</f>
        <v>7054675</v>
      </c>
      <c r="D11" s="12">
        <v>109610</v>
      </c>
      <c r="E11" s="13">
        <v>265667</v>
      </c>
      <c r="F11" s="14">
        <f t="shared" si="0"/>
        <v>7550096</v>
      </c>
      <c r="G11" s="28">
        <f>F11+291590</f>
        <v>7841686</v>
      </c>
      <c r="H11" s="7"/>
      <c r="I11" s="4"/>
      <c r="J11" s="4"/>
      <c r="K11" s="4"/>
    </row>
    <row r="12" spans="1:11" ht="30" customHeight="1" x14ac:dyDescent="0.25">
      <c r="A12" s="22" t="s">
        <v>10</v>
      </c>
      <c r="B12" s="12">
        <f>486025-16254</f>
        <v>469771</v>
      </c>
      <c r="C12" s="12">
        <f>512807-24381</f>
        <v>488426</v>
      </c>
      <c r="D12" s="12">
        <f>276080-16254</f>
        <v>259826</v>
      </c>
      <c r="E12" s="13">
        <f>447780-24381</f>
        <v>423399</v>
      </c>
      <c r="F12" s="14">
        <f t="shared" si="0"/>
        <v>1641422</v>
      </c>
      <c r="G12" s="28">
        <f>F12+81270</f>
        <v>1722692</v>
      </c>
      <c r="H12" s="7"/>
      <c r="I12" s="4"/>
      <c r="J12" s="4"/>
      <c r="K12" s="4"/>
    </row>
    <row r="13" spans="1:11" ht="30" customHeight="1" x14ac:dyDescent="0.25">
      <c r="A13" s="22" t="s">
        <v>11</v>
      </c>
      <c r="B13" s="12">
        <v>61452</v>
      </c>
      <c r="C13" s="12">
        <v>967006</v>
      </c>
      <c r="D13" s="12">
        <v>734852</v>
      </c>
      <c r="E13" s="13">
        <v>1322855</v>
      </c>
      <c r="F13" s="14">
        <f t="shared" si="0"/>
        <v>3086165</v>
      </c>
      <c r="G13" s="7"/>
      <c r="H13" s="7"/>
      <c r="I13" s="4"/>
      <c r="J13" s="4"/>
      <c r="K13" s="4"/>
    </row>
    <row r="14" spans="1:11" ht="30" customHeight="1" x14ac:dyDescent="0.25">
      <c r="A14" s="22" t="s">
        <v>12</v>
      </c>
      <c r="B14" s="12">
        <v>238500</v>
      </c>
      <c r="C14" s="12">
        <v>266500</v>
      </c>
      <c r="D14" s="12">
        <v>256500</v>
      </c>
      <c r="E14" s="13">
        <v>256500</v>
      </c>
      <c r="F14" s="14">
        <f t="shared" si="0"/>
        <v>1018000</v>
      </c>
      <c r="G14" s="7"/>
      <c r="H14" s="7"/>
      <c r="I14" s="4"/>
      <c r="J14" s="4"/>
      <c r="K14" s="4"/>
    </row>
    <row r="15" spans="1:11" ht="30" customHeight="1" thickBot="1" x14ac:dyDescent="0.3">
      <c r="A15" s="23" t="s">
        <v>13</v>
      </c>
      <c r="B15" s="24">
        <v>106360</v>
      </c>
      <c r="C15" s="24">
        <v>0</v>
      </c>
      <c r="D15" s="24">
        <v>714965</v>
      </c>
      <c r="E15" s="25">
        <v>193310</v>
      </c>
      <c r="F15" s="26">
        <f t="shared" si="0"/>
        <v>1014635</v>
      </c>
      <c r="G15" s="7"/>
      <c r="H15" s="7"/>
      <c r="I15" s="10"/>
      <c r="J15" s="4"/>
      <c r="K15" s="4"/>
    </row>
    <row r="16" spans="1:11" x14ac:dyDescent="0.25">
      <c r="A16" s="3"/>
      <c r="B16" s="3"/>
      <c r="C16" s="3"/>
      <c r="D16" s="3"/>
      <c r="E16" s="3"/>
      <c r="F16" s="7"/>
      <c r="G16" s="3"/>
      <c r="H16" s="3"/>
      <c r="I16" s="4"/>
      <c r="J16" s="4"/>
      <c r="K16" s="4"/>
    </row>
    <row r="17" spans="1:11" x14ac:dyDescent="0.25">
      <c r="A17" s="27" t="s">
        <v>21</v>
      </c>
      <c r="B17" s="27"/>
      <c r="C17" s="27"/>
      <c r="D17" s="3"/>
      <c r="E17" s="7"/>
      <c r="F17" s="7"/>
      <c r="G17" s="3"/>
      <c r="H17" s="3"/>
      <c r="I17" s="4"/>
      <c r="J17" s="4"/>
      <c r="K17" s="4"/>
    </row>
    <row r="18" spans="1:11" x14ac:dyDescent="0.25">
      <c r="A18" s="27"/>
      <c r="B18" s="27" t="s">
        <v>14</v>
      </c>
      <c r="C18" s="28"/>
      <c r="D18" s="3"/>
      <c r="E18" s="7"/>
      <c r="F18" s="7"/>
      <c r="G18" s="3"/>
      <c r="H18" s="3"/>
      <c r="I18" s="4"/>
      <c r="J18" s="4"/>
      <c r="K18" s="4"/>
    </row>
    <row r="19" spans="1:11" x14ac:dyDescent="0.25">
      <c r="A19" s="27"/>
      <c r="B19" s="29" t="s">
        <v>15</v>
      </c>
      <c r="C19" s="27"/>
      <c r="D19" s="3"/>
      <c r="E19" s="7"/>
      <c r="F19" s="7"/>
      <c r="G19" s="3"/>
      <c r="H19" s="3"/>
      <c r="I19" s="4"/>
      <c r="J19" s="4"/>
      <c r="K19" s="4"/>
    </row>
    <row r="20" spans="1:11" x14ac:dyDescent="0.25">
      <c r="A20" s="27"/>
      <c r="B20" s="27"/>
      <c r="C20" s="27"/>
      <c r="D20" s="3"/>
      <c r="E20" s="3"/>
      <c r="F20" s="7"/>
      <c r="G20" s="3"/>
      <c r="H20" s="3"/>
      <c r="I20" s="4"/>
      <c r="J20" s="4"/>
      <c r="K20" s="4"/>
    </row>
    <row r="21" spans="1:11" x14ac:dyDescent="0.25">
      <c r="A21" s="27"/>
      <c r="B21" s="27"/>
      <c r="C21" s="27"/>
      <c r="D21" s="3"/>
      <c r="E21" s="3"/>
      <c r="F21" s="7"/>
      <c r="G21" s="3"/>
      <c r="H21" s="3"/>
      <c r="I21" s="4"/>
      <c r="J21" s="4"/>
      <c r="K21" s="4"/>
    </row>
  </sheetData>
  <mergeCells count="2">
    <mergeCell ref="A5:B5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2024. év </vt:lpstr>
      <vt:lpstr>Munka2</vt:lpstr>
      <vt:lpstr>Munka3</vt:lpstr>
      <vt:lpstr>Munka4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kovacs.gabi</dc:creator>
  <cp:lastModifiedBy>wirth.erika</cp:lastModifiedBy>
  <dcterms:created xsi:type="dcterms:W3CDTF">2022-12-12T11:03:29Z</dcterms:created>
  <dcterms:modified xsi:type="dcterms:W3CDTF">2025-01-21T07:50:08Z</dcterms:modified>
</cp:coreProperties>
</file>